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10"/>
  </bookViews>
  <sheets>
    <sheet name="Joukkue" sheetId="1" r:id="rId1"/>
    <sheet name="VM -80kg" sheetId="2" r:id="rId2"/>
    <sheet name="HK -80kg" sheetId="3" r:id="rId3"/>
    <sheet name="VM -90KG" sheetId="4" r:id="rId4"/>
    <sheet name="HK -90KG" sheetId="5" r:id="rId5"/>
    <sheet name="HK VET -90KG" sheetId="6" r:id="rId6"/>
    <sheet name="VM -100kg" sheetId="7" r:id="rId7"/>
    <sheet name="HK -100kg" sheetId="8" r:id="rId8"/>
    <sheet name="VM +100kg" sheetId="9" r:id="rId9"/>
    <sheet name="HK +100kg" sheetId="10" r:id="rId10"/>
    <sheet name="NAISET" sheetId="11" r:id="rId11"/>
  </sheets>
  <definedNames/>
  <calcPr fullCalcOnLoad="1"/>
</workbook>
</file>

<file path=xl/sharedStrings.xml><?xml version="1.0" encoding="utf-8"?>
<sst xmlns="http://schemas.openxmlformats.org/spreadsheetml/2006/main" count="440" uniqueCount="128">
  <si>
    <t>Summa</t>
  </si>
  <si>
    <t>Haminan Varuskunnan Urheiljat</t>
  </si>
  <si>
    <t>Rovaniemen Varuskunnan urheilijat</t>
  </si>
  <si>
    <t>Joukkuekisa</t>
  </si>
  <si>
    <t>Niinisalon Varuskunnan Urheilijat</t>
  </si>
  <si>
    <t>Kouvolan Varuskunnan Urheilijat</t>
  </si>
  <si>
    <t>Kauhavan Varuskunnan Urheilijat</t>
  </si>
  <si>
    <t>Helsingin Varuskunnan Urheilijat</t>
  </si>
  <si>
    <t>Säkylän Varuskunnan Urheilijat</t>
  </si>
  <si>
    <t>Kajaanin Varuskunnan Urheilijat</t>
  </si>
  <si>
    <t>Hämeenlinnan Varuskunnan Urheilijat 1</t>
  </si>
  <si>
    <t>Hämeenlinnan Varuskunnan Urheilijat 2</t>
  </si>
  <si>
    <t>M/N</t>
  </si>
  <si>
    <t>Sarja</t>
  </si>
  <si>
    <t>Ryhmä</t>
  </si>
  <si>
    <t>Paino</t>
  </si>
  <si>
    <t>Sot.arvo</t>
  </si>
  <si>
    <t>Tanko</t>
  </si>
  <si>
    <t>Ero</t>
  </si>
  <si>
    <t>Tehdyt</t>
  </si>
  <si>
    <t>Hylätyt</t>
  </si>
  <si>
    <t>Tulos</t>
  </si>
  <si>
    <t>Sijoitus</t>
  </si>
  <si>
    <t>Tanko (N)</t>
  </si>
  <si>
    <t>Tanko (M)</t>
  </si>
  <si>
    <t>Kaavat:</t>
  </si>
  <si>
    <t>M</t>
  </si>
  <si>
    <t>-80</t>
  </si>
  <si>
    <t>Var</t>
  </si>
  <si>
    <t>Opp</t>
  </si>
  <si>
    <t>Tanko:</t>
  </si>
  <si>
    <t>Viesti</t>
  </si>
  <si>
    <t>Ero:</t>
  </si>
  <si>
    <t>Tulos:</t>
  </si>
  <si>
    <t>Tanko (n):</t>
  </si>
  <si>
    <t>Lntstm</t>
  </si>
  <si>
    <t>Tanko (m)</t>
  </si>
  <si>
    <t>Jääk</t>
  </si>
  <si>
    <t>Henk</t>
  </si>
  <si>
    <t>Kad</t>
  </si>
  <si>
    <t>Ylik</t>
  </si>
  <si>
    <t>ylil</t>
  </si>
  <si>
    <t>HENKILÖKUNTA ALLE 80 KG</t>
  </si>
  <si>
    <t>-90</t>
  </si>
  <si>
    <t>Alik</t>
  </si>
  <si>
    <t>Tkm</t>
  </si>
  <si>
    <t>HENKILÖKUNTA ALLE 90KG</t>
  </si>
  <si>
    <t>Henk Vet</t>
  </si>
  <si>
    <t>Vesa Laitonen</t>
  </si>
  <si>
    <t>HENKILÖKUNTA (VET) ALLE 90KG</t>
  </si>
  <si>
    <t>-100</t>
  </si>
  <si>
    <t>VARUSMIEHET ALLE 100KG</t>
  </si>
  <si>
    <t>HENKILÖKUNTA ALLE 100KG</t>
  </si>
  <si>
    <t>Ltn</t>
  </si>
  <si>
    <t>Vanh. Raja</t>
  </si>
  <si>
    <t>+100</t>
  </si>
  <si>
    <t>Kok</t>
  </si>
  <si>
    <t>VARUSMIEHET YLI 100KG</t>
  </si>
  <si>
    <t>Vet</t>
  </si>
  <si>
    <t>HENKILÖKUNTA YLI 100KG</t>
  </si>
  <si>
    <t>N</t>
  </si>
  <si>
    <t>-65</t>
  </si>
  <si>
    <t>Kadetti</t>
  </si>
  <si>
    <t>Kapt</t>
  </si>
  <si>
    <t>NAISET</t>
  </si>
  <si>
    <t>SIJA</t>
  </si>
  <si>
    <t>Evl</t>
  </si>
  <si>
    <t>Aleksi Ahl, HämVU</t>
  </si>
  <si>
    <t>Ville Levaniemi, KajVU</t>
  </si>
  <si>
    <t>Markus Korpela, KajVU</t>
  </si>
  <si>
    <t>Jani Salmi, HelVU</t>
  </si>
  <si>
    <t>Heikki Pappinen, KouVU</t>
  </si>
  <si>
    <t>Erno Halmesmäki, KouVU</t>
  </si>
  <si>
    <t>Tuomas Tyynismaa, KauVU</t>
  </si>
  <si>
    <t>Tomi Rinta-Kauhajärvi, NiiVU</t>
  </si>
  <si>
    <t>Ilja Panin HämVU</t>
  </si>
  <si>
    <t>Martin Kovanen, SäkVU</t>
  </si>
  <si>
    <t>Evgeni Ylänne, HelVU</t>
  </si>
  <si>
    <t>Jonne Ylisirniö, KajVU</t>
  </si>
  <si>
    <t>Joel Reijonen, KajVU</t>
  </si>
  <si>
    <t>Arttu Mähönen, KauVU</t>
  </si>
  <si>
    <t>Kim Snickars, KauVU</t>
  </si>
  <si>
    <t>Seán O'leary, KouVU</t>
  </si>
  <si>
    <t>Jalmari Pirinen, KauVU</t>
  </si>
  <si>
    <t>Otto Koponen, LahVU</t>
  </si>
  <si>
    <t>Markus Jaakkola, LahVU</t>
  </si>
  <si>
    <t>Nimi , joukkue</t>
  </si>
  <si>
    <t>Nimi, joukkue</t>
  </si>
  <si>
    <t>Mikko Riehunkangas, HelVU</t>
  </si>
  <si>
    <t>Mika Hakkarainen, RovVU</t>
  </si>
  <si>
    <t>Rami Said, HelVU</t>
  </si>
  <si>
    <t>Jarkko Aaltonen, HelVU</t>
  </si>
  <si>
    <t>Mathias Kolehmainen, RovVU</t>
  </si>
  <si>
    <t>Nimi / joukkue</t>
  </si>
  <si>
    <t>Lari Halmesmäki, KouVU</t>
  </si>
  <si>
    <t>Vm</t>
  </si>
  <si>
    <t>Pion</t>
  </si>
  <si>
    <t>Rak</t>
  </si>
  <si>
    <t>Joni Lehtonen, NiinVU</t>
  </si>
  <si>
    <t>Vili Kuisma, HämVU</t>
  </si>
  <si>
    <t>Niko Ylinen, NiiVU</t>
  </si>
  <si>
    <t>Mathias Fontell, KouVU</t>
  </si>
  <si>
    <t>Jussi Ala-Kortesmaa, KauVU</t>
  </si>
  <si>
    <t>Marko Suhonen, HämVU</t>
  </si>
  <si>
    <t>Pauli Paunonen, LapVU</t>
  </si>
  <si>
    <t>Juho-Matias Lehtonen, SäkVU</t>
  </si>
  <si>
    <t>Rasmus Rinne, LahVU</t>
  </si>
  <si>
    <t>Juho Koivurova, RovVU</t>
  </si>
  <si>
    <t>Teemu Mäntyniemi, HelVU</t>
  </si>
  <si>
    <t>Juuso Aho, KouVU</t>
  </si>
  <si>
    <t>Hannu Illikainen, RovVU</t>
  </si>
  <si>
    <t>Eetu Multanen, HelVU</t>
  </si>
  <si>
    <t>Kimmo Kuortti, HelVU</t>
  </si>
  <si>
    <t>Petri Koskela, RaVU</t>
  </si>
  <si>
    <t>Ville Rytkönen, HelVU</t>
  </si>
  <si>
    <t>Juuso Korhonen, KajVU</t>
  </si>
  <si>
    <t>Johannes Kuusisto, SäkVU</t>
  </si>
  <si>
    <t>Riku Liikkanen, LahVU</t>
  </si>
  <si>
    <t>Mikko Monola, HaVU</t>
  </si>
  <si>
    <t>Joni Jokila, HaVU</t>
  </si>
  <si>
    <t>Heikki Lämsä, HaVU</t>
  </si>
  <si>
    <t>Akusti Koivumäki, KuoVU</t>
  </si>
  <si>
    <t>Ville Vikman, HämVU</t>
  </si>
  <si>
    <t>Niko Viik, HämVU</t>
  </si>
  <si>
    <t>Toni Mäkelä, KauVU</t>
  </si>
  <si>
    <t>Jussi Heikkilä,RovVU</t>
  </si>
  <si>
    <t>Linda Berg, HelVU</t>
  </si>
  <si>
    <t>Juliaana Riehunkangas, HelVU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</si>
</sst>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indexed="8"/>
      <name val="Calibri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2" applyNumberFormat="0" applyAlignment="0" applyProtection="0"/>
    <xf numFmtId="0" fontId="38" fillId="31" borderId="8" applyNumberFormat="0" applyAlignment="0" applyProtection="0"/>
    <xf numFmtId="0" fontId="39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left"/>
    </xf>
    <xf numFmtId="16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7.421875" style="0" customWidth="1"/>
  </cols>
  <sheetData>
    <row r="1" ht="21">
      <c r="A1" s="6" t="s">
        <v>3</v>
      </c>
    </row>
    <row r="4" spans="1:6" ht="15">
      <c r="A4" s="5"/>
      <c r="B4" s="5">
        <v>1</v>
      </c>
      <c r="C4" s="5">
        <v>2</v>
      </c>
      <c r="D4" s="5">
        <v>3</v>
      </c>
      <c r="E4" s="5" t="s">
        <v>0</v>
      </c>
      <c r="F4" s="36" t="s">
        <v>65</v>
      </c>
    </row>
    <row r="5" spans="1:6" ht="15">
      <c r="A5" s="1" t="s">
        <v>1</v>
      </c>
      <c r="B5" s="5">
        <v>35</v>
      </c>
      <c r="C5" s="5">
        <v>30</v>
      </c>
      <c r="D5" s="5">
        <v>17</v>
      </c>
      <c r="E5" s="5">
        <f aca="true" t="shared" si="0" ref="E5:E15">SUM(B5:D5)</f>
        <v>82</v>
      </c>
      <c r="F5" s="37">
        <v>1</v>
      </c>
    </row>
    <row r="6" spans="1:6" ht="15">
      <c r="A6" s="1" t="s">
        <v>2</v>
      </c>
      <c r="B6" s="5">
        <v>27</v>
      </c>
      <c r="C6" s="5">
        <v>19</v>
      </c>
      <c r="D6" s="5">
        <v>28</v>
      </c>
      <c r="E6" s="5">
        <f t="shared" si="0"/>
        <v>74</v>
      </c>
      <c r="F6" s="37">
        <v>2</v>
      </c>
    </row>
    <row r="7" spans="1:6" ht="15">
      <c r="A7" s="1" t="s">
        <v>10</v>
      </c>
      <c r="B7" s="5">
        <v>25</v>
      </c>
      <c r="C7" s="5">
        <v>21</v>
      </c>
      <c r="D7" s="5">
        <v>24</v>
      </c>
      <c r="E7" s="5">
        <f t="shared" si="0"/>
        <v>70</v>
      </c>
      <c r="F7" s="37">
        <v>3</v>
      </c>
    </row>
    <row r="8" spans="1:6" ht="15">
      <c r="A8" s="1" t="s">
        <v>4</v>
      </c>
      <c r="B8" s="5">
        <v>21</v>
      </c>
      <c r="C8" s="5">
        <v>25</v>
      </c>
      <c r="D8" s="5">
        <v>21</v>
      </c>
      <c r="E8" s="5">
        <f t="shared" si="0"/>
        <v>67</v>
      </c>
      <c r="F8" s="37">
        <v>4</v>
      </c>
    </row>
    <row r="9" spans="1:6" ht="15">
      <c r="A9" s="1" t="s">
        <v>5</v>
      </c>
      <c r="B9" s="5">
        <v>11</v>
      </c>
      <c r="C9" s="5">
        <v>19</v>
      </c>
      <c r="D9" s="5">
        <v>23</v>
      </c>
      <c r="E9" s="5">
        <f t="shared" si="0"/>
        <v>53</v>
      </c>
      <c r="F9" s="37">
        <v>5</v>
      </c>
    </row>
    <row r="10" spans="1:6" ht="15">
      <c r="A10" s="1" t="s">
        <v>6</v>
      </c>
      <c r="B10" s="5">
        <v>12</v>
      </c>
      <c r="C10" s="5">
        <v>22</v>
      </c>
      <c r="D10" s="5">
        <v>18</v>
      </c>
      <c r="E10" s="5">
        <f t="shared" si="0"/>
        <v>52</v>
      </c>
      <c r="F10" s="37">
        <v>6</v>
      </c>
    </row>
    <row r="11" spans="1:6" ht="15">
      <c r="A11" s="1" t="s">
        <v>7</v>
      </c>
      <c r="B11" s="5">
        <v>19</v>
      </c>
      <c r="C11" s="5">
        <v>23</v>
      </c>
      <c r="D11" s="5">
        <v>10</v>
      </c>
      <c r="E11" s="5">
        <f t="shared" si="0"/>
        <v>52</v>
      </c>
      <c r="F11" s="37">
        <v>7</v>
      </c>
    </row>
    <row r="12" spans="1:6" ht="15">
      <c r="A12" s="1" t="s">
        <v>9</v>
      </c>
      <c r="B12" s="5">
        <v>15</v>
      </c>
      <c r="C12" s="5">
        <v>17</v>
      </c>
      <c r="D12" s="5">
        <v>15</v>
      </c>
      <c r="E12" s="5">
        <f t="shared" si="0"/>
        <v>47</v>
      </c>
      <c r="F12" s="37">
        <v>8</v>
      </c>
    </row>
    <row r="13" spans="1:6" ht="15">
      <c r="A13" s="1" t="s">
        <v>8</v>
      </c>
      <c r="B13" s="5">
        <v>20</v>
      </c>
      <c r="C13" s="5">
        <v>14</v>
      </c>
      <c r="D13" s="5">
        <v>9</v>
      </c>
      <c r="E13" s="5">
        <f t="shared" si="0"/>
        <v>43</v>
      </c>
      <c r="F13" s="37">
        <v>9</v>
      </c>
    </row>
    <row r="14" spans="1:6" ht="15">
      <c r="A14" s="1" t="s">
        <v>11</v>
      </c>
      <c r="B14" s="5">
        <v>15</v>
      </c>
      <c r="C14" s="5">
        <v>13</v>
      </c>
      <c r="D14" s="5">
        <v>4</v>
      </c>
      <c r="E14" s="5">
        <f t="shared" si="0"/>
        <v>32</v>
      </c>
      <c r="F14" s="37">
        <v>10</v>
      </c>
    </row>
    <row r="15" spans="1:6" ht="15.75">
      <c r="A15" s="2"/>
      <c r="B15" s="5"/>
      <c r="C15" s="5"/>
      <c r="D15" s="5"/>
      <c r="E15" s="5">
        <f t="shared" si="0"/>
        <v>0</v>
      </c>
      <c r="F15" s="5"/>
    </row>
    <row r="16" spans="1:5" ht="15">
      <c r="A16" s="3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  <row r="18" spans="1:5" ht="15">
      <c r="A18" s="3"/>
      <c r="B18" s="4"/>
      <c r="C18" s="4"/>
      <c r="D18" s="4"/>
      <c r="E18" s="4"/>
    </row>
    <row r="19" spans="1:5" ht="15">
      <c r="A19" s="3"/>
      <c r="B19" s="4"/>
      <c r="C19" s="4"/>
      <c r="D19" s="4"/>
      <c r="E19" s="4"/>
    </row>
    <row r="20" spans="1:5" ht="15">
      <c r="A20" s="3"/>
      <c r="B20" s="4"/>
      <c r="C20" s="4"/>
      <c r="D20" s="4"/>
      <c r="E20" s="4"/>
    </row>
    <row r="21" spans="1:5" ht="15">
      <c r="A21" s="3"/>
      <c r="B21" s="4"/>
      <c r="C21" s="4"/>
      <c r="D21" s="4"/>
      <c r="E21" s="4"/>
    </row>
    <row r="22" spans="1:5" ht="15">
      <c r="A22" s="3"/>
      <c r="B22" s="4"/>
      <c r="C22" s="4"/>
      <c r="D22" s="4"/>
      <c r="E22" s="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E4" sqref="E4"/>
    </sheetView>
  </sheetViews>
  <sheetFormatPr defaultColWidth="9.140625" defaultRowHeight="15"/>
  <cols>
    <col min="5" max="5" width="24.8515625" style="0" customWidth="1"/>
  </cols>
  <sheetData>
    <row r="1" ht="21">
      <c r="A1" s="6" t="s">
        <v>59</v>
      </c>
    </row>
    <row r="3" spans="1:12" ht="15.75">
      <c r="A3" s="21" t="s">
        <v>12</v>
      </c>
      <c r="B3" s="22" t="s">
        <v>13</v>
      </c>
      <c r="C3" s="22" t="s">
        <v>14</v>
      </c>
      <c r="D3" s="21" t="s">
        <v>15</v>
      </c>
      <c r="E3" s="38" t="s">
        <v>93</v>
      </c>
      <c r="F3" s="21" t="s">
        <v>16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1" t="s">
        <v>22</v>
      </c>
    </row>
    <row r="4" spans="1:12" ht="15">
      <c r="A4" s="1" t="s">
        <v>26</v>
      </c>
      <c r="B4" s="11" t="s">
        <v>55</v>
      </c>
      <c r="C4" s="1" t="s">
        <v>58</v>
      </c>
      <c r="D4" s="12">
        <v>102.1</v>
      </c>
      <c r="E4" s="39" t="s">
        <v>125</v>
      </c>
      <c r="F4" s="1"/>
      <c r="G4" s="12">
        <v>102.5</v>
      </c>
      <c r="H4" s="13">
        <v>0.4</v>
      </c>
      <c r="I4" s="14">
        <v>28</v>
      </c>
      <c r="J4" s="1"/>
      <c r="K4" s="14">
        <f>I4-J4</f>
        <v>28</v>
      </c>
      <c r="L4" s="2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5" max="5" width="28.28125" style="0" customWidth="1"/>
  </cols>
  <sheetData>
    <row r="1" ht="21">
      <c r="A1" s="6" t="s">
        <v>64</v>
      </c>
    </row>
    <row r="3" spans="1:12" ht="15.75">
      <c r="A3" s="7" t="s">
        <v>12</v>
      </c>
      <c r="B3" s="8" t="s">
        <v>13</v>
      </c>
      <c r="C3" s="8" t="s">
        <v>14</v>
      </c>
      <c r="D3" s="7" t="s">
        <v>15</v>
      </c>
      <c r="E3" s="41" t="s">
        <v>93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</row>
    <row r="4" spans="1:12" ht="15">
      <c r="A4" s="1" t="s">
        <v>60</v>
      </c>
      <c r="B4" s="11" t="s">
        <v>61</v>
      </c>
      <c r="C4" s="1" t="s">
        <v>38</v>
      </c>
      <c r="D4" s="12">
        <v>63.5</v>
      </c>
      <c r="E4" s="39" t="s">
        <v>126</v>
      </c>
      <c r="F4" s="1" t="s">
        <v>62</v>
      </c>
      <c r="G4" s="12">
        <v>42.5</v>
      </c>
      <c r="H4" s="13">
        <v>0.2</v>
      </c>
      <c r="I4" s="14">
        <v>22</v>
      </c>
      <c r="J4" s="1"/>
      <c r="K4" s="14">
        <f>I4-J4</f>
        <v>22</v>
      </c>
      <c r="L4" s="14">
        <v>1</v>
      </c>
    </row>
    <row r="5" spans="1:12" ht="15">
      <c r="A5" s="1" t="s">
        <v>60</v>
      </c>
      <c r="B5" s="11" t="s">
        <v>61</v>
      </c>
      <c r="C5" s="1" t="s">
        <v>38</v>
      </c>
      <c r="D5" s="12">
        <v>59.1</v>
      </c>
      <c r="E5" s="39" t="s">
        <v>127</v>
      </c>
      <c r="F5" s="1" t="s">
        <v>63</v>
      </c>
      <c r="G5" s="12">
        <v>40</v>
      </c>
      <c r="H5" s="13">
        <v>0.6</v>
      </c>
      <c r="I5" s="14">
        <v>20</v>
      </c>
      <c r="J5" s="1"/>
      <c r="K5" s="14">
        <f>I5-J5</f>
        <v>20</v>
      </c>
      <c r="L5" s="14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F5" sqref="F5"/>
    </sheetView>
  </sheetViews>
  <sheetFormatPr defaultColWidth="9.140625" defaultRowHeight="15"/>
  <cols>
    <col min="5" max="5" width="28.00390625" style="0" customWidth="1"/>
    <col min="6" max="6" width="9.7109375" style="0" customWidth="1"/>
    <col min="13" max="16" width="0" style="0" hidden="1" customWidth="1"/>
  </cols>
  <sheetData>
    <row r="1" spans="13:16" ht="15.75">
      <c r="M1" s="9" t="s">
        <v>23</v>
      </c>
      <c r="N1" s="9" t="s">
        <v>24</v>
      </c>
      <c r="P1" s="10" t="s">
        <v>25</v>
      </c>
    </row>
    <row r="2" spans="13:16" s="15" customFormat="1" ht="15">
      <c r="M2" s="15">
        <f aca="true" t="shared" si="0" ref="M2:M21">_xlfn.CEILING.PRECISE(D4*(2/3),2.5)</f>
        <v>47.5</v>
      </c>
      <c r="N2" s="15" t="e">
        <f aca="true" t="shared" si="1" ref="N2:N21">_xlfn.CEILING.PRECISE(D4,2.5)</f>
        <v>#VALUE!</v>
      </c>
      <c r="P2" t="s">
        <v>30</v>
      </c>
    </row>
    <row r="3" spans="1:16" s="15" customFormat="1" ht="15.75">
      <c r="A3" s="21" t="s">
        <v>12</v>
      </c>
      <c r="B3" s="22" t="s">
        <v>13</v>
      </c>
      <c r="C3" s="22" t="s">
        <v>14</v>
      </c>
      <c r="D3" s="21" t="s">
        <v>15</v>
      </c>
      <c r="E3" s="38" t="s">
        <v>86</v>
      </c>
      <c r="F3" s="21" t="s">
        <v>16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1" t="s">
        <v>22</v>
      </c>
      <c r="M3" s="15">
        <f t="shared" si="0"/>
        <v>50</v>
      </c>
      <c r="N3" s="15" t="e">
        <f t="shared" si="1"/>
        <v>#VALUE!</v>
      </c>
      <c r="P3" t="e">
        <f>IF(A4="M",N2,M2)</f>
        <v>#VALUE!</v>
      </c>
    </row>
    <row r="4" spans="1:16" s="15" customFormat="1" ht="15">
      <c r="A4" s="1" t="s">
        <v>26</v>
      </c>
      <c r="B4" s="11" t="s">
        <v>27</v>
      </c>
      <c r="C4" s="1" t="s">
        <v>28</v>
      </c>
      <c r="D4" s="12">
        <v>68.8</v>
      </c>
      <c r="E4" s="39" t="s">
        <v>67</v>
      </c>
      <c r="F4" s="1" t="s">
        <v>29</v>
      </c>
      <c r="G4" s="12" t="e">
        <f aca="true" t="shared" si="2" ref="G4:G19">IF(A4="M",N2,M2)</f>
        <v>#VALUE!</v>
      </c>
      <c r="H4" s="13" t="e">
        <f aca="true" t="shared" si="3" ref="H4:H23">IF(A4="N",M2-(D4/3*2),N2-D4)</f>
        <v>#VALUE!</v>
      </c>
      <c r="I4" s="14">
        <v>25</v>
      </c>
      <c r="J4" s="1"/>
      <c r="K4" s="14">
        <f aca="true" t="shared" si="4" ref="K4:K23">I4-J4</f>
        <v>25</v>
      </c>
      <c r="L4" s="23">
        <v>1</v>
      </c>
      <c r="M4" s="15">
        <f t="shared" si="0"/>
        <v>50</v>
      </c>
      <c r="N4" s="15" t="e">
        <f t="shared" si="1"/>
        <v>#VALUE!</v>
      </c>
      <c r="P4" t="s">
        <v>32</v>
      </c>
    </row>
    <row r="5" spans="1:16" s="15" customFormat="1" ht="15">
      <c r="A5" s="1" t="s">
        <v>26</v>
      </c>
      <c r="B5" s="11" t="s">
        <v>27</v>
      </c>
      <c r="C5" s="1" t="s">
        <v>28</v>
      </c>
      <c r="D5" s="12">
        <v>74.6</v>
      </c>
      <c r="E5" s="39" t="s">
        <v>68</v>
      </c>
      <c r="F5" s="1" t="s">
        <v>95</v>
      </c>
      <c r="G5" s="12" t="e">
        <f t="shared" si="2"/>
        <v>#VALUE!</v>
      </c>
      <c r="H5" s="13" t="e">
        <f t="shared" si="3"/>
        <v>#VALUE!</v>
      </c>
      <c r="I5" s="14">
        <v>24</v>
      </c>
      <c r="J5" s="1"/>
      <c r="K5" s="14">
        <f t="shared" si="4"/>
        <v>24</v>
      </c>
      <c r="L5" s="23">
        <v>2</v>
      </c>
      <c r="M5" s="15">
        <f t="shared" si="0"/>
        <v>50</v>
      </c>
      <c r="N5" s="15" t="e">
        <f t="shared" si="1"/>
        <v>#VALUE!</v>
      </c>
      <c r="P5" t="e">
        <f>IF(A4="N",M2-(D4/3*2),N2-D4)</f>
        <v>#VALUE!</v>
      </c>
    </row>
    <row r="6" spans="1:16" s="15" customFormat="1" ht="15">
      <c r="A6" s="1" t="s">
        <v>26</v>
      </c>
      <c r="B6" s="11" t="s">
        <v>27</v>
      </c>
      <c r="C6" s="1" t="s">
        <v>28</v>
      </c>
      <c r="D6" s="12">
        <v>73.7</v>
      </c>
      <c r="E6" s="39" t="s">
        <v>94</v>
      </c>
      <c r="F6" s="1" t="s">
        <v>29</v>
      </c>
      <c r="G6" s="12" t="e">
        <f t="shared" si="2"/>
        <v>#VALUE!</v>
      </c>
      <c r="H6" s="13" t="e">
        <f t="shared" si="3"/>
        <v>#VALUE!</v>
      </c>
      <c r="I6" s="14">
        <v>23</v>
      </c>
      <c r="J6" s="1"/>
      <c r="K6" s="14">
        <f t="shared" si="4"/>
        <v>23</v>
      </c>
      <c r="L6" s="23">
        <v>3</v>
      </c>
      <c r="M6" s="15">
        <f t="shared" si="0"/>
        <v>52.5</v>
      </c>
      <c r="N6" s="15" t="e">
        <f t="shared" si="1"/>
        <v>#VALUE!</v>
      </c>
      <c r="P6" t="s">
        <v>33</v>
      </c>
    </row>
    <row r="7" spans="1:16" s="15" customFormat="1" ht="15">
      <c r="A7" s="1" t="s">
        <v>26</v>
      </c>
      <c r="B7" s="11" t="s">
        <v>27</v>
      </c>
      <c r="C7" s="1" t="s">
        <v>28</v>
      </c>
      <c r="D7" s="12">
        <v>72.4</v>
      </c>
      <c r="E7" s="39" t="s">
        <v>69</v>
      </c>
      <c r="F7" s="1" t="s">
        <v>95</v>
      </c>
      <c r="G7" s="12" t="e">
        <f t="shared" si="2"/>
        <v>#VALUE!</v>
      </c>
      <c r="H7" s="13" t="e">
        <f t="shared" si="3"/>
        <v>#VALUE!</v>
      </c>
      <c r="I7" s="14">
        <v>23</v>
      </c>
      <c r="J7" s="1"/>
      <c r="K7" s="14">
        <f t="shared" si="4"/>
        <v>23</v>
      </c>
      <c r="L7" s="23">
        <v>4</v>
      </c>
      <c r="M7" s="15">
        <f t="shared" si="0"/>
        <v>50</v>
      </c>
      <c r="N7" s="15" t="e">
        <f t="shared" si="1"/>
        <v>#VALUE!</v>
      </c>
      <c r="P7">
        <f>I4-J4</f>
        <v>25</v>
      </c>
    </row>
    <row r="8" spans="1:16" s="15" customFormat="1" ht="15">
      <c r="A8" s="1" t="s">
        <v>26</v>
      </c>
      <c r="B8" s="11" t="s">
        <v>27</v>
      </c>
      <c r="C8" s="1" t="s">
        <v>28</v>
      </c>
      <c r="D8" s="12">
        <v>77.5</v>
      </c>
      <c r="E8" s="39" t="s">
        <v>70</v>
      </c>
      <c r="F8" s="1" t="s">
        <v>29</v>
      </c>
      <c r="G8" s="12" t="e">
        <f t="shared" si="2"/>
        <v>#VALUE!</v>
      </c>
      <c r="H8" s="13" t="e">
        <f t="shared" si="3"/>
        <v>#VALUE!</v>
      </c>
      <c r="I8" s="14">
        <v>23</v>
      </c>
      <c r="J8" s="1"/>
      <c r="K8" s="14">
        <f t="shared" si="4"/>
        <v>23</v>
      </c>
      <c r="L8" s="23">
        <v>5</v>
      </c>
      <c r="M8" s="15">
        <f t="shared" si="0"/>
        <v>45</v>
      </c>
      <c r="N8" s="15" t="e">
        <f t="shared" si="1"/>
        <v>#VALUE!</v>
      </c>
      <c r="P8" t="s">
        <v>34</v>
      </c>
    </row>
    <row r="9" spans="1:16" s="15" customFormat="1" ht="15">
      <c r="A9" s="1" t="s">
        <v>26</v>
      </c>
      <c r="B9" s="11" t="s">
        <v>27</v>
      </c>
      <c r="C9" s="1" t="s">
        <v>28</v>
      </c>
      <c r="D9" s="12">
        <v>73.7</v>
      </c>
      <c r="E9" s="39" t="s">
        <v>71</v>
      </c>
      <c r="F9" s="1" t="s">
        <v>29</v>
      </c>
      <c r="G9" s="12" t="e">
        <f t="shared" si="2"/>
        <v>#VALUE!</v>
      </c>
      <c r="H9" s="13" t="e">
        <f t="shared" si="3"/>
        <v>#VALUE!</v>
      </c>
      <c r="I9" s="14">
        <v>22</v>
      </c>
      <c r="J9" s="1"/>
      <c r="K9" s="14">
        <f t="shared" si="4"/>
        <v>22</v>
      </c>
      <c r="L9" s="23">
        <v>6</v>
      </c>
      <c r="M9" s="15">
        <f t="shared" si="0"/>
        <v>50</v>
      </c>
      <c r="N9" s="15" t="e">
        <f t="shared" si="1"/>
        <v>#VALUE!</v>
      </c>
      <c r="P9">
        <f>_xlfn.CEILING.PRECISE(D4*(2/3),2.5)</f>
        <v>47.5</v>
      </c>
    </row>
    <row r="10" spans="1:16" s="15" customFormat="1" ht="15">
      <c r="A10" s="1" t="s">
        <v>26</v>
      </c>
      <c r="B10" s="11" t="s">
        <v>27</v>
      </c>
      <c r="C10" s="1" t="s">
        <v>28</v>
      </c>
      <c r="D10" s="12">
        <v>64.1</v>
      </c>
      <c r="E10" s="39" t="s">
        <v>72</v>
      </c>
      <c r="F10" s="1" t="s">
        <v>96</v>
      </c>
      <c r="G10" s="12" t="e">
        <f t="shared" si="2"/>
        <v>#VALUE!</v>
      </c>
      <c r="H10" s="13" t="e">
        <f t="shared" si="3"/>
        <v>#VALUE!</v>
      </c>
      <c r="I10" s="14">
        <v>22</v>
      </c>
      <c r="J10" s="1"/>
      <c r="K10" s="14">
        <f t="shared" si="4"/>
        <v>22</v>
      </c>
      <c r="L10" s="23">
        <v>7</v>
      </c>
      <c r="M10" s="15">
        <f t="shared" si="0"/>
        <v>47.5</v>
      </c>
      <c r="N10" s="15" t="e">
        <f t="shared" si="1"/>
        <v>#VALUE!</v>
      </c>
      <c r="P10" t="s">
        <v>36</v>
      </c>
    </row>
    <row r="11" spans="1:16" s="15" customFormat="1" ht="15">
      <c r="A11" s="1" t="s">
        <v>26</v>
      </c>
      <c r="B11" s="11" t="s">
        <v>27</v>
      </c>
      <c r="C11" s="1" t="s">
        <v>28</v>
      </c>
      <c r="D11" s="12">
        <v>75</v>
      </c>
      <c r="E11" s="39" t="s">
        <v>73</v>
      </c>
      <c r="F11" s="1" t="s">
        <v>35</v>
      </c>
      <c r="G11" s="12" t="e">
        <f t="shared" si="2"/>
        <v>#VALUE!</v>
      </c>
      <c r="H11" s="13" t="e">
        <f t="shared" si="3"/>
        <v>#VALUE!</v>
      </c>
      <c r="I11" s="14">
        <v>22</v>
      </c>
      <c r="J11" s="1"/>
      <c r="K11" s="14">
        <f t="shared" si="4"/>
        <v>22</v>
      </c>
      <c r="L11" s="23">
        <v>8</v>
      </c>
      <c r="M11" s="15">
        <f t="shared" si="0"/>
        <v>50</v>
      </c>
      <c r="N11" s="15" t="e">
        <f t="shared" si="1"/>
        <v>#VALUE!</v>
      </c>
      <c r="P11" t="e">
        <f>_xlfn.CEILING.PRECISE(D4,2.5)</f>
        <v>#VALUE!</v>
      </c>
    </row>
    <row r="12" spans="1:14" s="15" customFormat="1" ht="15">
      <c r="A12" s="1" t="s">
        <v>26</v>
      </c>
      <c r="B12" s="11" t="s">
        <v>27</v>
      </c>
      <c r="C12" s="1" t="s">
        <v>28</v>
      </c>
      <c r="D12" s="12">
        <v>70.2</v>
      </c>
      <c r="E12" s="39" t="s">
        <v>74</v>
      </c>
      <c r="F12" s="1" t="s">
        <v>29</v>
      </c>
      <c r="G12" s="12" t="e">
        <f t="shared" si="2"/>
        <v>#VALUE!</v>
      </c>
      <c r="H12" s="13" t="e">
        <f t="shared" si="3"/>
        <v>#VALUE!</v>
      </c>
      <c r="I12" s="14">
        <v>21</v>
      </c>
      <c r="J12" s="1"/>
      <c r="K12" s="14">
        <f t="shared" si="4"/>
        <v>21</v>
      </c>
      <c r="L12" s="23">
        <v>9</v>
      </c>
      <c r="M12" s="15">
        <f t="shared" si="0"/>
        <v>50</v>
      </c>
      <c r="N12" s="15" t="e">
        <f t="shared" si="1"/>
        <v>#VALUE!</v>
      </c>
    </row>
    <row r="13" spans="1:14" s="15" customFormat="1" ht="15">
      <c r="A13" s="1" t="s">
        <v>26</v>
      </c>
      <c r="B13" s="11" t="s">
        <v>27</v>
      </c>
      <c r="C13" s="1" t="s">
        <v>28</v>
      </c>
      <c r="D13" s="12">
        <v>74.2</v>
      </c>
      <c r="E13" s="39" t="s">
        <v>75</v>
      </c>
      <c r="F13" s="1" t="s">
        <v>29</v>
      </c>
      <c r="G13" s="12" t="e">
        <f t="shared" si="2"/>
        <v>#VALUE!</v>
      </c>
      <c r="H13" s="13" t="e">
        <f t="shared" si="3"/>
        <v>#VALUE!</v>
      </c>
      <c r="I13" s="14">
        <v>21</v>
      </c>
      <c r="J13" s="1"/>
      <c r="K13" s="14">
        <f t="shared" si="4"/>
        <v>21</v>
      </c>
      <c r="L13" s="23">
        <v>10</v>
      </c>
      <c r="M13" s="15">
        <f t="shared" si="0"/>
        <v>50</v>
      </c>
      <c r="N13" s="15" t="e">
        <f t="shared" si="1"/>
        <v>#VALUE!</v>
      </c>
    </row>
    <row r="14" spans="1:14" s="15" customFormat="1" ht="15">
      <c r="A14" s="1" t="s">
        <v>26</v>
      </c>
      <c r="B14" s="11" t="s">
        <v>27</v>
      </c>
      <c r="C14" s="1" t="s">
        <v>28</v>
      </c>
      <c r="D14" s="12">
        <v>71.5</v>
      </c>
      <c r="E14" s="39" t="s">
        <v>76</v>
      </c>
      <c r="F14" s="1" t="s">
        <v>37</v>
      </c>
      <c r="G14" s="12" t="e">
        <f t="shared" si="2"/>
        <v>#VALUE!</v>
      </c>
      <c r="H14" s="13" t="e">
        <f t="shared" si="3"/>
        <v>#VALUE!</v>
      </c>
      <c r="I14" s="14">
        <v>20</v>
      </c>
      <c r="J14" s="1"/>
      <c r="K14" s="14">
        <f t="shared" si="4"/>
        <v>20</v>
      </c>
      <c r="L14" s="23">
        <v>11</v>
      </c>
      <c r="M14" s="15">
        <f t="shared" si="0"/>
        <v>50</v>
      </c>
      <c r="N14" s="15" t="e">
        <f t="shared" si="1"/>
        <v>#VALUE!</v>
      </c>
    </row>
    <row r="15" spans="1:14" s="15" customFormat="1" ht="15">
      <c r="A15" s="1" t="s">
        <v>26</v>
      </c>
      <c r="B15" s="11" t="s">
        <v>27</v>
      </c>
      <c r="C15" s="1" t="s">
        <v>28</v>
      </c>
      <c r="D15" s="12">
        <v>74.5</v>
      </c>
      <c r="E15" s="39" t="s">
        <v>77</v>
      </c>
      <c r="F15" s="1" t="s">
        <v>29</v>
      </c>
      <c r="G15" s="12" t="e">
        <f t="shared" si="2"/>
        <v>#VALUE!</v>
      </c>
      <c r="H15" s="13" t="e">
        <f t="shared" si="3"/>
        <v>#VALUE!</v>
      </c>
      <c r="I15" s="14">
        <v>19</v>
      </c>
      <c r="J15" s="1"/>
      <c r="K15" s="14">
        <f t="shared" si="4"/>
        <v>19</v>
      </c>
      <c r="L15" s="23">
        <v>12</v>
      </c>
      <c r="M15" s="15">
        <f t="shared" si="0"/>
        <v>47.5</v>
      </c>
      <c r="N15" s="15" t="e">
        <f t="shared" si="1"/>
        <v>#VALUE!</v>
      </c>
    </row>
    <row r="16" spans="1:14" s="15" customFormat="1" ht="15">
      <c r="A16" s="1" t="s">
        <v>26</v>
      </c>
      <c r="B16" s="11" t="s">
        <v>27</v>
      </c>
      <c r="C16" s="1" t="s">
        <v>28</v>
      </c>
      <c r="D16" s="12">
        <v>74.9</v>
      </c>
      <c r="E16" s="39" t="s">
        <v>78</v>
      </c>
      <c r="F16" s="1" t="s">
        <v>95</v>
      </c>
      <c r="G16" s="12" t="e">
        <f t="shared" si="2"/>
        <v>#VALUE!</v>
      </c>
      <c r="H16" s="13" t="e">
        <f t="shared" si="3"/>
        <v>#VALUE!</v>
      </c>
      <c r="I16" s="14">
        <v>17</v>
      </c>
      <c r="J16" s="1"/>
      <c r="K16" s="14">
        <f t="shared" si="4"/>
        <v>17</v>
      </c>
      <c r="L16" s="23">
        <v>13</v>
      </c>
      <c r="M16" s="15">
        <f t="shared" si="0"/>
        <v>45</v>
      </c>
      <c r="N16" s="15" t="e">
        <f t="shared" si="1"/>
        <v>#VALUE!</v>
      </c>
    </row>
    <row r="17" spans="1:14" s="15" customFormat="1" ht="15">
      <c r="A17" s="1" t="s">
        <v>26</v>
      </c>
      <c r="B17" s="11" t="s">
        <v>27</v>
      </c>
      <c r="C17" s="1" t="s">
        <v>28</v>
      </c>
      <c r="D17" s="12">
        <v>69.4</v>
      </c>
      <c r="E17" s="39" t="s">
        <v>79</v>
      </c>
      <c r="F17" s="1" t="s">
        <v>37</v>
      </c>
      <c r="G17" s="12" t="e">
        <f t="shared" si="2"/>
        <v>#VALUE!</v>
      </c>
      <c r="H17" s="13" t="e">
        <f t="shared" si="3"/>
        <v>#VALUE!</v>
      </c>
      <c r="I17" s="14">
        <v>15</v>
      </c>
      <c r="J17" s="1"/>
      <c r="K17" s="14">
        <f t="shared" si="4"/>
        <v>15</v>
      </c>
      <c r="L17" s="23">
        <v>14</v>
      </c>
      <c r="M17" s="15">
        <f t="shared" si="0"/>
        <v>50</v>
      </c>
      <c r="N17" s="15" t="e">
        <f t="shared" si="1"/>
        <v>#VALUE!</v>
      </c>
    </row>
    <row r="18" spans="1:23" s="15" customFormat="1" ht="15">
      <c r="A18" s="1" t="s">
        <v>26</v>
      </c>
      <c r="B18" s="11" t="s">
        <v>27</v>
      </c>
      <c r="C18" s="1" t="s">
        <v>28</v>
      </c>
      <c r="D18" s="12">
        <v>65.8</v>
      </c>
      <c r="E18" s="39" t="s">
        <v>80</v>
      </c>
      <c r="F18" s="1" t="s">
        <v>29</v>
      </c>
      <c r="G18" s="12" t="e">
        <f t="shared" si="2"/>
        <v>#VALUE!</v>
      </c>
      <c r="H18" s="13" t="e">
        <f t="shared" si="3"/>
        <v>#VALUE!</v>
      </c>
      <c r="I18" s="14">
        <v>14</v>
      </c>
      <c r="J18" s="1"/>
      <c r="K18" s="14">
        <f t="shared" si="4"/>
        <v>14</v>
      </c>
      <c r="L18" s="23">
        <v>15</v>
      </c>
      <c r="M18" s="15">
        <f t="shared" si="0"/>
        <v>47.5</v>
      </c>
      <c r="N18" s="15" t="e">
        <f t="shared" si="1"/>
        <v>#VALUE!</v>
      </c>
      <c r="R18" s="3"/>
      <c r="S18" s="16"/>
      <c r="T18" s="3"/>
      <c r="U18" s="17"/>
      <c r="V18" s="3"/>
      <c r="W18" s="3"/>
    </row>
    <row r="19" spans="1:23" s="15" customFormat="1" ht="15">
      <c r="A19" s="1" t="s">
        <v>26</v>
      </c>
      <c r="B19" s="11" t="s">
        <v>27</v>
      </c>
      <c r="C19" s="1" t="s">
        <v>28</v>
      </c>
      <c r="D19" s="12">
        <v>71.4</v>
      </c>
      <c r="E19" s="39" t="s">
        <v>81</v>
      </c>
      <c r="F19" s="1" t="s">
        <v>35</v>
      </c>
      <c r="G19" s="12" t="e">
        <f t="shared" si="2"/>
        <v>#VALUE!</v>
      </c>
      <c r="H19" s="13" t="e">
        <f t="shared" si="3"/>
        <v>#VALUE!</v>
      </c>
      <c r="I19" s="14">
        <v>12</v>
      </c>
      <c r="J19" s="1"/>
      <c r="K19" s="14">
        <f t="shared" si="4"/>
        <v>12</v>
      </c>
      <c r="L19" s="23">
        <v>16</v>
      </c>
      <c r="M19" s="15">
        <f t="shared" si="0"/>
        <v>47.5</v>
      </c>
      <c r="N19" s="15" t="e">
        <f t="shared" si="1"/>
        <v>#VALUE!</v>
      </c>
      <c r="R19" s="3"/>
      <c r="S19" s="16"/>
      <c r="T19" s="3"/>
      <c r="U19" s="17"/>
      <c r="V19" s="3"/>
      <c r="W19" s="3"/>
    </row>
    <row r="20" spans="1:23" s="15" customFormat="1" ht="15">
      <c r="A20" s="1" t="s">
        <v>26</v>
      </c>
      <c r="B20" s="11" t="s">
        <v>27</v>
      </c>
      <c r="C20" s="1" t="s">
        <v>28</v>
      </c>
      <c r="D20" s="12">
        <v>69.9</v>
      </c>
      <c r="E20" s="39" t="s">
        <v>82</v>
      </c>
      <c r="F20" s="1" t="s">
        <v>37</v>
      </c>
      <c r="G20" s="12">
        <v>70</v>
      </c>
      <c r="H20" s="13" t="e">
        <f t="shared" si="3"/>
        <v>#VALUE!</v>
      </c>
      <c r="I20" s="14">
        <v>11</v>
      </c>
      <c r="J20" s="1"/>
      <c r="K20" s="14">
        <f t="shared" si="4"/>
        <v>11</v>
      </c>
      <c r="L20" s="23">
        <v>17</v>
      </c>
      <c r="M20" s="15">
        <f t="shared" si="0"/>
        <v>42.5</v>
      </c>
      <c r="N20" s="15" t="e">
        <f t="shared" si="1"/>
        <v>#VALUE!</v>
      </c>
      <c r="R20" s="3"/>
      <c r="S20" s="16"/>
      <c r="T20" s="3"/>
      <c r="U20" s="17"/>
      <c r="V20" s="3"/>
      <c r="W20" s="3"/>
    </row>
    <row r="21" spans="1:14" s="15" customFormat="1" ht="15">
      <c r="A21" s="1" t="s">
        <v>26</v>
      </c>
      <c r="B21" s="11" t="s">
        <v>27</v>
      </c>
      <c r="C21" s="1" t="s">
        <v>28</v>
      </c>
      <c r="D21" s="12">
        <v>69.7</v>
      </c>
      <c r="E21" s="39" t="s">
        <v>83</v>
      </c>
      <c r="F21" s="1" t="s">
        <v>29</v>
      </c>
      <c r="G21" s="12" t="e">
        <f>IF(A21="M",N19,M19)</f>
        <v>#VALUE!</v>
      </c>
      <c r="H21" s="13" t="e">
        <f t="shared" si="3"/>
        <v>#VALUE!</v>
      </c>
      <c r="I21" s="14">
        <v>9</v>
      </c>
      <c r="J21" s="1"/>
      <c r="K21" s="14">
        <f t="shared" si="4"/>
        <v>9</v>
      </c>
      <c r="L21" s="23">
        <v>18</v>
      </c>
      <c r="M21" s="15">
        <f t="shared" si="0"/>
        <v>50</v>
      </c>
      <c r="N21" s="15" t="e">
        <f t="shared" si="1"/>
        <v>#VALUE!</v>
      </c>
    </row>
    <row r="22" spans="1:12" ht="15">
      <c r="A22" s="1" t="s">
        <v>26</v>
      </c>
      <c r="B22" s="11" t="s">
        <v>27</v>
      </c>
      <c r="C22" s="1" t="s">
        <v>28</v>
      </c>
      <c r="D22" s="12">
        <v>63.6</v>
      </c>
      <c r="E22" s="39" t="s">
        <v>84</v>
      </c>
      <c r="F22" s="1" t="s">
        <v>29</v>
      </c>
      <c r="G22" s="12" t="e">
        <f>IF(A22="M",N20,M20)</f>
        <v>#VALUE!</v>
      </c>
      <c r="H22" s="13" t="e">
        <f t="shared" si="3"/>
        <v>#VALUE!</v>
      </c>
      <c r="I22" s="14">
        <v>8</v>
      </c>
      <c r="J22" s="1"/>
      <c r="K22" s="14">
        <f t="shared" si="4"/>
        <v>8</v>
      </c>
      <c r="L22" s="23">
        <v>19</v>
      </c>
    </row>
    <row r="23" spans="1:12" ht="15">
      <c r="A23" s="1" t="s">
        <v>26</v>
      </c>
      <c r="B23" s="11" t="s">
        <v>27</v>
      </c>
      <c r="C23" s="1" t="s">
        <v>28</v>
      </c>
      <c r="D23" s="12">
        <v>73.4</v>
      </c>
      <c r="E23" s="39" t="s">
        <v>85</v>
      </c>
      <c r="F23" s="1" t="s">
        <v>29</v>
      </c>
      <c r="G23" s="12" t="e">
        <f>IF(A23="M",N21,M21)</f>
        <v>#VALUE!</v>
      </c>
      <c r="H23" s="13" t="e">
        <f t="shared" si="3"/>
        <v>#VALUE!</v>
      </c>
      <c r="I23" s="14">
        <v>6</v>
      </c>
      <c r="J23" s="1"/>
      <c r="K23" s="14">
        <f t="shared" si="4"/>
        <v>6</v>
      </c>
      <c r="L23" s="23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E4" sqref="E4"/>
    </sheetView>
  </sheetViews>
  <sheetFormatPr defaultColWidth="9.140625" defaultRowHeight="15"/>
  <cols>
    <col min="5" max="5" width="28.8515625" style="0" customWidth="1"/>
  </cols>
  <sheetData>
    <row r="1" ht="21">
      <c r="A1" s="6" t="s">
        <v>42</v>
      </c>
    </row>
    <row r="3" spans="1:12" ht="15.75">
      <c r="A3" s="21" t="s">
        <v>12</v>
      </c>
      <c r="B3" s="22" t="s">
        <v>13</v>
      </c>
      <c r="C3" s="22" t="s">
        <v>14</v>
      </c>
      <c r="D3" s="21" t="s">
        <v>15</v>
      </c>
      <c r="E3" s="38" t="s">
        <v>87</v>
      </c>
      <c r="F3" s="21" t="s">
        <v>16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1" t="s">
        <v>22</v>
      </c>
    </row>
    <row r="4" spans="1:12" ht="15">
      <c r="A4" s="1" t="s">
        <v>26</v>
      </c>
      <c r="B4" s="11" t="s">
        <v>27</v>
      </c>
      <c r="C4" s="1" t="s">
        <v>38</v>
      </c>
      <c r="D4" s="12">
        <v>63.9</v>
      </c>
      <c r="E4" s="39" t="s">
        <v>120</v>
      </c>
      <c r="F4" s="1" t="s">
        <v>41</v>
      </c>
      <c r="G4" s="12">
        <v>65</v>
      </c>
      <c r="H4" s="13">
        <v>1.1</v>
      </c>
      <c r="I4" s="14">
        <v>35</v>
      </c>
      <c r="J4" s="1"/>
      <c r="K4" s="14">
        <f aca="true" t="shared" si="0" ref="K4:K9">I4-J4</f>
        <v>35</v>
      </c>
      <c r="L4" s="23">
        <v>1</v>
      </c>
    </row>
    <row r="5" spans="1:12" ht="15">
      <c r="A5" s="1" t="s">
        <v>26</v>
      </c>
      <c r="B5" s="11" t="s">
        <v>27</v>
      </c>
      <c r="C5" s="1" t="s">
        <v>38</v>
      </c>
      <c r="D5" s="12">
        <v>77.4</v>
      </c>
      <c r="E5" s="39" t="s">
        <v>88</v>
      </c>
      <c r="F5" s="1" t="s">
        <v>41</v>
      </c>
      <c r="G5" s="12">
        <v>77.5</v>
      </c>
      <c r="H5" s="13">
        <v>0.1</v>
      </c>
      <c r="I5" s="14">
        <v>28</v>
      </c>
      <c r="J5" s="1"/>
      <c r="K5" s="14">
        <f t="shared" si="0"/>
        <v>28</v>
      </c>
      <c r="L5" s="23">
        <v>2</v>
      </c>
    </row>
    <row r="6" spans="1:12" ht="15">
      <c r="A6" s="1" t="s">
        <v>26</v>
      </c>
      <c r="B6" s="11" t="s">
        <v>27</v>
      </c>
      <c r="C6" s="1" t="s">
        <v>38</v>
      </c>
      <c r="D6" s="12">
        <v>77.1</v>
      </c>
      <c r="E6" s="39" t="s">
        <v>89</v>
      </c>
      <c r="F6" s="1"/>
      <c r="G6" s="12">
        <v>77.5</v>
      </c>
      <c r="H6" s="13">
        <v>0.4</v>
      </c>
      <c r="I6" s="14">
        <v>27</v>
      </c>
      <c r="J6" s="1"/>
      <c r="K6" s="14">
        <f t="shared" si="0"/>
        <v>27</v>
      </c>
      <c r="L6" s="23">
        <v>3</v>
      </c>
    </row>
    <row r="7" spans="1:12" ht="15">
      <c r="A7" s="1" t="s">
        <v>26</v>
      </c>
      <c r="B7" s="11" t="s">
        <v>27</v>
      </c>
      <c r="C7" s="1" t="s">
        <v>38</v>
      </c>
      <c r="D7" s="12">
        <v>67.1</v>
      </c>
      <c r="E7" s="39" t="s">
        <v>90</v>
      </c>
      <c r="F7" s="1" t="s">
        <v>39</v>
      </c>
      <c r="G7" s="12">
        <v>67.5</v>
      </c>
      <c r="H7" s="13">
        <v>0.4</v>
      </c>
      <c r="I7" s="14">
        <v>21</v>
      </c>
      <c r="J7" s="1"/>
      <c r="K7" s="14">
        <f t="shared" si="0"/>
        <v>21</v>
      </c>
      <c r="L7" s="23">
        <v>4</v>
      </c>
    </row>
    <row r="8" spans="1:12" ht="15">
      <c r="A8" s="1" t="s">
        <v>26</v>
      </c>
      <c r="B8" s="11" t="s">
        <v>27</v>
      </c>
      <c r="C8" s="1" t="s">
        <v>38</v>
      </c>
      <c r="D8" s="12">
        <v>64.4</v>
      </c>
      <c r="E8" s="39" t="s">
        <v>91</v>
      </c>
      <c r="F8" s="1" t="s">
        <v>39</v>
      </c>
      <c r="G8" s="12">
        <v>65</v>
      </c>
      <c r="H8" s="13">
        <v>0.6</v>
      </c>
      <c r="I8" s="14">
        <v>20</v>
      </c>
      <c r="J8" s="1"/>
      <c r="K8" s="14">
        <f t="shared" si="0"/>
        <v>20</v>
      </c>
      <c r="L8" s="23">
        <v>5</v>
      </c>
    </row>
    <row r="9" spans="1:12" ht="15">
      <c r="A9" s="18" t="s">
        <v>26</v>
      </c>
      <c r="B9" s="19" t="s">
        <v>27</v>
      </c>
      <c r="C9" s="18" t="s">
        <v>38</v>
      </c>
      <c r="D9" s="20">
        <v>72.5</v>
      </c>
      <c r="E9" s="40" t="s">
        <v>92</v>
      </c>
      <c r="F9" s="1" t="s">
        <v>40</v>
      </c>
      <c r="G9" s="12">
        <v>72.5</v>
      </c>
      <c r="H9" s="13">
        <v>0</v>
      </c>
      <c r="I9" s="14">
        <v>19</v>
      </c>
      <c r="J9" s="1"/>
      <c r="K9" s="14">
        <f t="shared" si="0"/>
        <v>19</v>
      </c>
      <c r="L9" s="23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S14"/>
  <sheetViews>
    <sheetView zoomScalePageLayoutView="0" workbookViewId="0" topLeftCell="A1">
      <selection activeCell="D43" sqref="D43"/>
    </sheetView>
  </sheetViews>
  <sheetFormatPr defaultColWidth="9.140625" defaultRowHeight="15"/>
  <cols>
    <col min="4" max="4" width="10.8515625" style="0" customWidth="1"/>
    <col min="5" max="5" width="25.7109375" style="0" customWidth="1"/>
    <col min="13" max="16" width="0" style="0" hidden="1" customWidth="1"/>
  </cols>
  <sheetData>
    <row r="3" spans="1:16" ht="15.75">
      <c r="A3" s="7" t="s">
        <v>12</v>
      </c>
      <c r="B3" s="8" t="s">
        <v>13</v>
      </c>
      <c r="C3" s="8" t="s">
        <v>14</v>
      </c>
      <c r="D3" s="41" t="s">
        <v>15</v>
      </c>
      <c r="E3" s="41" t="s">
        <v>93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9" t="s">
        <v>23</v>
      </c>
      <c r="N3" s="9" t="s">
        <v>24</v>
      </c>
      <c r="P3" s="10" t="s">
        <v>25</v>
      </c>
    </row>
    <row r="4" spans="1:19" ht="15">
      <c r="A4" s="29" t="s">
        <v>26</v>
      </c>
      <c r="B4" s="30" t="s">
        <v>43</v>
      </c>
      <c r="C4" s="29" t="s">
        <v>28</v>
      </c>
      <c r="D4" s="43">
        <v>84.6</v>
      </c>
      <c r="E4" s="39" t="s">
        <v>98</v>
      </c>
      <c r="F4" s="29" t="s">
        <v>37</v>
      </c>
      <c r="G4" s="31" t="e">
        <f>IF(A4="M",N4,M4)</f>
        <v>#VALUE!</v>
      </c>
      <c r="H4" s="33" t="e">
        <f>IF(A4="N",M4-(D4/3*2),N4-D4)</f>
        <v>#VALUE!</v>
      </c>
      <c r="I4" s="34">
        <v>25</v>
      </c>
      <c r="J4" s="29"/>
      <c r="K4" s="34">
        <f>I4-J4</f>
        <v>25</v>
      </c>
      <c r="L4" s="34">
        <v>1</v>
      </c>
      <c r="M4" s="15">
        <f>_xlfn.CEILING.PRECISE(D4*(2/3),2.5)</f>
        <v>57.5</v>
      </c>
      <c r="N4" s="15" t="e">
        <f>_xlfn.CEILING.PRECISE(D4,2.5)</f>
        <v>#VALUE!</v>
      </c>
      <c r="O4" s="15"/>
      <c r="P4" t="s">
        <v>30</v>
      </c>
      <c r="Q4" s="15"/>
      <c r="R4" s="15"/>
      <c r="S4" s="15"/>
    </row>
    <row r="5" spans="1:19" ht="15">
      <c r="A5" s="29" t="s">
        <v>26</v>
      </c>
      <c r="B5" s="30" t="s">
        <v>43</v>
      </c>
      <c r="C5" s="29" t="s">
        <v>28</v>
      </c>
      <c r="D5" s="43">
        <v>84.1</v>
      </c>
      <c r="E5" s="39" t="s">
        <v>99</v>
      </c>
      <c r="F5" s="29" t="s">
        <v>44</v>
      </c>
      <c r="G5" s="31" t="e">
        <f>IF(A5="M",N5,M5)</f>
        <v>#VALUE!</v>
      </c>
      <c r="H5" s="33" t="e">
        <f>IF(A5="N",M5-(D5/3*2),N5-D5)</f>
        <v>#VALUE!</v>
      </c>
      <c r="I5" s="34">
        <v>24</v>
      </c>
      <c r="J5" s="29"/>
      <c r="K5" s="34">
        <f>I5-J5</f>
        <v>24</v>
      </c>
      <c r="L5" s="34">
        <v>2</v>
      </c>
      <c r="M5" s="15">
        <f>_xlfn.CEILING.PRECISE(D5*(2/3),2.5)</f>
        <v>57.5</v>
      </c>
      <c r="N5" s="15" t="e">
        <f>_xlfn.CEILING.PRECISE(D5,2.5)</f>
        <v>#VALUE!</v>
      </c>
      <c r="O5" s="15"/>
      <c r="P5" t="e">
        <f>IF(A4="M",N4,M4)</f>
        <v>#VALUE!</v>
      </c>
      <c r="Q5" s="15"/>
      <c r="R5" s="15"/>
      <c r="S5" s="15"/>
    </row>
    <row r="6" spans="1:19" ht="15">
      <c r="A6" s="29" t="s">
        <v>26</v>
      </c>
      <c r="B6" s="30" t="s">
        <v>43</v>
      </c>
      <c r="C6" s="29" t="s">
        <v>28</v>
      </c>
      <c r="D6" s="43">
        <v>84.7</v>
      </c>
      <c r="E6" s="39" t="s">
        <v>100</v>
      </c>
      <c r="F6" s="1" t="s">
        <v>45</v>
      </c>
      <c r="G6" s="31" t="e">
        <f>IF(A6="M",N6,M6)</f>
        <v>#VALUE!</v>
      </c>
      <c r="H6" s="33" t="e">
        <f>IF(A6="N",M6-(D6/3*2),N6-D6)</f>
        <v>#VALUE!</v>
      </c>
      <c r="I6" s="34">
        <v>21</v>
      </c>
      <c r="J6" s="29"/>
      <c r="K6" s="34">
        <f>I6-J6</f>
        <v>21</v>
      </c>
      <c r="L6" s="34">
        <v>3</v>
      </c>
      <c r="M6" s="15">
        <f>_xlfn.CEILING.PRECISE(D6*(2/3),2.5)</f>
        <v>57.5</v>
      </c>
      <c r="N6" s="15" t="e">
        <f>_xlfn.CEILING.PRECISE(D6,2.5)</f>
        <v>#VALUE!</v>
      </c>
      <c r="O6" s="15"/>
      <c r="P6" t="s">
        <v>32</v>
      </c>
      <c r="Q6" s="15"/>
      <c r="R6" s="15"/>
      <c r="S6" s="15"/>
    </row>
    <row r="7" spans="1:19" ht="15">
      <c r="A7" s="29" t="s">
        <v>26</v>
      </c>
      <c r="B7" s="29">
        <v>-90</v>
      </c>
      <c r="C7" s="35" t="s">
        <v>28</v>
      </c>
      <c r="D7" s="44">
        <v>77.5</v>
      </c>
      <c r="E7" s="42" t="s">
        <v>101</v>
      </c>
      <c r="F7" s="35" t="s">
        <v>37</v>
      </c>
      <c r="G7" s="29">
        <v>80</v>
      </c>
      <c r="H7" s="29">
        <v>2.5</v>
      </c>
      <c r="I7" s="29">
        <v>19</v>
      </c>
      <c r="J7" s="29"/>
      <c r="K7" s="29">
        <v>19</v>
      </c>
      <c r="L7" s="29">
        <v>4</v>
      </c>
      <c r="O7" s="15"/>
      <c r="P7" t="e">
        <f>IF(A4="N",M4-(D4/3*2),N4-D4)</f>
        <v>#VALUE!</v>
      </c>
      <c r="Q7" s="15"/>
      <c r="R7" s="15"/>
      <c r="S7" s="15"/>
    </row>
    <row r="8" spans="1:19" ht="15">
      <c r="A8" s="29" t="s">
        <v>26</v>
      </c>
      <c r="B8" s="30" t="s">
        <v>43</v>
      </c>
      <c r="C8" s="29" t="s">
        <v>28</v>
      </c>
      <c r="D8" s="43">
        <v>82.4</v>
      </c>
      <c r="E8" s="39" t="s">
        <v>102</v>
      </c>
      <c r="F8" s="29" t="s">
        <v>35</v>
      </c>
      <c r="G8" s="31" t="e">
        <f>IF(A8="M",N8,M8)</f>
        <v>#VALUE!</v>
      </c>
      <c r="H8" s="33" t="e">
        <f>IF(A8="N",M8-(D8/3*2),N8-D8)</f>
        <v>#VALUE!</v>
      </c>
      <c r="I8" s="34">
        <v>18</v>
      </c>
      <c r="J8" s="29"/>
      <c r="K8" s="34">
        <f>I8-J8</f>
        <v>18</v>
      </c>
      <c r="L8" s="34">
        <v>5</v>
      </c>
      <c r="M8" s="15">
        <f>_xlfn.CEILING.PRECISE(D8*(2/3),2.5)</f>
        <v>55</v>
      </c>
      <c r="N8" s="15" t="e">
        <f>_xlfn.CEILING.PRECISE(D8,2.5)</f>
        <v>#VALUE!</v>
      </c>
      <c r="O8" s="15"/>
      <c r="P8" t="s">
        <v>33</v>
      </c>
      <c r="Q8" s="15"/>
      <c r="R8" s="15"/>
      <c r="S8" s="15"/>
    </row>
    <row r="9" spans="1:19" ht="15">
      <c r="A9" s="29" t="s">
        <v>26</v>
      </c>
      <c r="B9" s="30" t="s">
        <v>43</v>
      </c>
      <c r="C9" s="29" t="s">
        <v>28</v>
      </c>
      <c r="D9" s="43">
        <v>83.6</v>
      </c>
      <c r="E9" s="39" t="s">
        <v>103</v>
      </c>
      <c r="F9" s="29" t="s">
        <v>44</v>
      </c>
      <c r="G9" s="31" t="e">
        <f>IF(A9="M",N9,M9)</f>
        <v>#VALUE!</v>
      </c>
      <c r="H9" s="33" t="e">
        <f>IF(A9="N",M9-(D9/3*2),N9-D9)</f>
        <v>#VALUE!</v>
      </c>
      <c r="I9" s="34">
        <v>15</v>
      </c>
      <c r="J9" s="29"/>
      <c r="K9" s="34">
        <f>I9-J9</f>
        <v>15</v>
      </c>
      <c r="L9" s="34">
        <v>6</v>
      </c>
      <c r="M9" s="15">
        <f>_xlfn.CEILING.PRECISE(D9*(2/3),2.5)</f>
        <v>57.5</v>
      </c>
      <c r="N9" s="15" t="e">
        <f>_xlfn.CEILING.PRECISE(D9,2.5)</f>
        <v>#VALUE!</v>
      </c>
      <c r="O9" s="15"/>
      <c r="P9">
        <f>I4-J4</f>
        <v>25</v>
      </c>
      <c r="Q9" s="15"/>
      <c r="R9" s="15"/>
      <c r="S9" s="15"/>
    </row>
    <row r="10" spans="1:19" ht="15">
      <c r="A10" s="29" t="s">
        <v>26</v>
      </c>
      <c r="B10" s="29">
        <v>-90</v>
      </c>
      <c r="C10" s="29" t="s">
        <v>28</v>
      </c>
      <c r="D10" s="45">
        <v>82.1</v>
      </c>
      <c r="E10" s="46" t="s">
        <v>104</v>
      </c>
      <c r="F10" s="1" t="s">
        <v>97</v>
      </c>
      <c r="G10" s="29">
        <v>82.5</v>
      </c>
      <c r="H10" s="29">
        <v>0.4</v>
      </c>
      <c r="I10" s="29">
        <v>15</v>
      </c>
      <c r="J10" s="29"/>
      <c r="K10" s="29">
        <f>I10-J10</f>
        <v>15</v>
      </c>
      <c r="L10" s="29">
        <v>7</v>
      </c>
      <c r="M10" s="15">
        <f>_xlfn.CEILING.PRECISE(D10*(2/3),2.5)</f>
        <v>55</v>
      </c>
      <c r="N10" s="15" t="e">
        <f>_xlfn.CEILING.PRECISE(D10,2.5)</f>
        <v>#VALUE!</v>
      </c>
      <c r="O10" s="15"/>
      <c r="P10" t="s">
        <v>34</v>
      </c>
      <c r="Q10" s="15"/>
      <c r="R10" s="15"/>
      <c r="S10" s="15"/>
    </row>
    <row r="11" spans="1:19" ht="15">
      <c r="A11" s="29" t="s">
        <v>26</v>
      </c>
      <c r="B11" s="30" t="s">
        <v>43</v>
      </c>
      <c r="C11" s="29" t="s">
        <v>28</v>
      </c>
      <c r="D11" s="43">
        <v>80.4</v>
      </c>
      <c r="E11" s="39" t="s">
        <v>105</v>
      </c>
      <c r="F11" s="29" t="s">
        <v>29</v>
      </c>
      <c r="G11" s="31" t="e">
        <f>IF(A11="M",N11,M11)</f>
        <v>#VALUE!</v>
      </c>
      <c r="H11" s="33" t="e">
        <f>IF(A11="N",M11-(D11/3*2),N11-D11)</f>
        <v>#VALUE!</v>
      </c>
      <c r="I11" s="34">
        <v>14</v>
      </c>
      <c r="J11" s="29"/>
      <c r="K11" s="34">
        <f>I11-J11</f>
        <v>14</v>
      </c>
      <c r="L11" s="34">
        <v>8</v>
      </c>
      <c r="M11" s="15">
        <f>_xlfn.CEILING.PRECISE(D11*(2/3),2.5)</f>
        <v>55</v>
      </c>
      <c r="N11" s="15" t="e">
        <f>_xlfn.CEILING.PRECISE(D11,2.5)</f>
        <v>#VALUE!</v>
      </c>
      <c r="O11" s="15"/>
      <c r="Q11" s="15"/>
      <c r="R11" s="15"/>
      <c r="S11" s="15"/>
    </row>
    <row r="12" spans="1:12" ht="15">
      <c r="A12" s="29" t="s">
        <v>26</v>
      </c>
      <c r="B12" s="29">
        <v>-90</v>
      </c>
      <c r="C12" s="35" t="s">
        <v>28</v>
      </c>
      <c r="D12" s="44">
        <v>78.7</v>
      </c>
      <c r="E12" s="42" t="s">
        <v>106</v>
      </c>
      <c r="F12" s="35" t="s">
        <v>29</v>
      </c>
      <c r="G12" s="29">
        <v>80</v>
      </c>
      <c r="H12" s="29">
        <v>1.3</v>
      </c>
      <c r="I12" s="29">
        <v>14</v>
      </c>
      <c r="J12" s="29"/>
      <c r="K12" s="29">
        <v>14</v>
      </c>
      <c r="L12" s="29">
        <v>9</v>
      </c>
    </row>
    <row r="13" spans="1:14" ht="15">
      <c r="A13" s="29" t="s">
        <v>26</v>
      </c>
      <c r="B13" s="30" t="s">
        <v>43</v>
      </c>
      <c r="C13" s="29" t="s">
        <v>28</v>
      </c>
      <c r="D13" s="43">
        <v>80.4</v>
      </c>
      <c r="E13" s="39" t="s">
        <v>107</v>
      </c>
      <c r="F13" s="29" t="s">
        <v>45</v>
      </c>
      <c r="G13" s="31" t="e">
        <f>IF(A13="M",N13,M13)</f>
        <v>#VALUE!</v>
      </c>
      <c r="H13" s="33" t="e">
        <f>IF(A13="N",M13-(D13/3*2),N13-D13)</f>
        <v>#VALUE!</v>
      </c>
      <c r="I13" s="34">
        <v>13</v>
      </c>
      <c r="J13" s="29"/>
      <c r="K13" s="34">
        <v>13</v>
      </c>
      <c r="L13" s="34">
        <v>10</v>
      </c>
      <c r="M13" s="15">
        <f>_xlfn.CEILING.PRECISE(D13*(2/3),2.5)</f>
        <v>55</v>
      </c>
      <c r="N13" s="15" t="e">
        <f>_xlfn.CEILING.PRECISE(D13,2.5)</f>
        <v>#VALUE!</v>
      </c>
    </row>
    <row r="14" spans="1:14" ht="15">
      <c r="A14" s="29" t="s">
        <v>26</v>
      </c>
      <c r="B14" s="30" t="s">
        <v>43</v>
      </c>
      <c r="C14" s="29" t="s">
        <v>28</v>
      </c>
      <c r="D14" s="43">
        <v>82</v>
      </c>
      <c r="E14" s="39" t="s">
        <v>108</v>
      </c>
      <c r="F14" s="29" t="s">
        <v>29</v>
      </c>
      <c r="G14" s="31" t="e">
        <f>IF(A14="M",N14,M14)</f>
        <v>#VALUE!</v>
      </c>
      <c r="H14" s="33" t="e">
        <f>IF(A14="N",M14-(D14/3*2),N14-D14)</f>
        <v>#VALUE!</v>
      </c>
      <c r="I14" s="34">
        <v>10</v>
      </c>
      <c r="J14" s="29"/>
      <c r="K14" s="34">
        <f>I14-J14</f>
        <v>10</v>
      </c>
      <c r="L14" s="34">
        <v>11</v>
      </c>
      <c r="M14" s="15">
        <f>_xlfn.CEILING.PRECISE(D14*(2/3),2.5)</f>
        <v>55</v>
      </c>
      <c r="N14" s="15" t="e">
        <f>_xlfn.CEILING.PRECISE(D14,2.5)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E4" sqref="E4"/>
    </sheetView>
  </sheetViews>
  <sheetFormatPr defaultColWidth="9.140625" defaultRowHeight="15"/>
  <cols>
    <col min="5" max="5" width="24.28125" style="0" customWidth="1"/>
  </cols>
  <sheetData>
    <row r="1" ht="21">
      <c r="A1" s="6" t="s">
        <v>46</v>
      </c>
    </row>
    <row r="3" spans="1:12" ht="15.75">
      <c r="A3" s="21" t="s">
        <v>12</v>
      </c>
      <c r="B3" s="22" t="s">
        <v>13</v>
      </c>
      <c r="C3" s="22" t="s">
        <v>14</v>
      </c>
      <c r="D3" s="21" t="s">
        <v>15</v>
      </c>
      <c r="E3" s="38" t="s">
        <v>93</v>
      </c>
      <c r="F3" s="21" t="s">
        <v>16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1" t="s">
        <v>22</v>
      </c>
    </row>
    <row r="4" spans="1:12" ht="15">
      <c r="A4" s="1" t="s">
        <v>26</v>
      </c>
      <c r="B4" s="11" t="s">
        <v>43</v>
      </c>
      <c r="C4" s="1" t="s">
        <v>38</v>
      </c>
      <c r="D4" s="12">
        <v>82.5</v>
      </c>
      <c r="E4" s="39" t="s">
        <v>119</v>
      </c>
      <c r="F4" s="1" t="s">
        <v>40</v>
      </c>
      <c r="G4" s="12">
        <v>82.5</v>
      </c>
      <c r="H4" s="13">
        <v>0</v>
      </c>
      <c r="I4" s="14">
        <v>30</v>
      </c>
      <c r="J4" s="1"/>
      <c r="K4" s="14">
        <f>I4-J4</f>
        <v>30</v>
      </c>
      <c r="L4" s="23">
        <v>1</v>
      </c>
    </row>
    <row r="5" spans="1:12" ht="15">
      <c r="A5" s="26" t="s">
        <v>26</v>
      </c>
      <c r="B5" s="27" t="s">
        <v>27</v>
      </c>
      <c r="C5" s="26" t="s">
        <v>38</v>
      </c>
      <c r="D5" s="28">
        <v>72.4</v>
      </c>
      <c r="E5" s="47" t="s">
        <v>109</v>
      </c>
      <c r="F5" s="1"/>
      <c r="G5" s="25">
        <v>80</v>
      </c>
      <c r="H5" s="1">
        <v>7.6</v>
      </c>
      <c r="I5" s="1">
        <v>23</v>
      </c>
      <c r="J5" s="1"/>
      <c r="K5" s="1">
        <v>23</v>
      </c>
      <c r="L5" s="24">
        <v>2</v>
      </c>
    </row>
    <row r="6" spans="1:12" ht="15">
      <c r="A6" s="1" t="s">
        <v>26</v>
      </c>
      <c r="B6" s="11" t="s">
        <v>43</v>
      </c>
      <c r="C6" s="1" t="s">
        <v>38</v>
      </c>
      <c r="D6" s="12">
        <v>81.5</v>
      </c>
      <c r="E6" s="39" t="s">
        <v>110</v>
      </c>
      <c r="F6" s="1" t="s">
        <v>41</v>
      </c>
      <c r="G6" s="12">
        <v>82.5</v>
      </c>
      <c r="H6" s="13">
        <v>1</v>
      </c>
      <c r="I6" s="14">
        <v>19</v>
      </c>
      <c r="J6" s="1"/>
      <c r="K6" s="14">
        <f>I6-J6</f>
        <v>19</v>
      </c>
      <c r="L6" s="23">
        <v>3</v>
      </c>
    </row>
    <row r="7" spans="1:12" ht="15">
      <c r="A7" s="1" t="s">
        <v>26</v>
      </c>
      <c r="B7" s="11" t="s">
        <v>43</v>
      </c>
      <c r="C7" s="1" t="s">
        <v>38</v>
      </c>
      <c r="D7" s="12">
        <v>84.8</v>
      </c>
      <c r="E7" s="39" t="s">
        <v>111</v>
      </c>
      <c r="F7" s="1" t="s">
        <v>39</v>
      </c>
      <c r="G7" s="12">
        <v>85</v>
      </c>
      <c r="H7" s="13">
        <v>0.2</v>
      </c>
      <c r="I7" s="14">
        <v>19</v>
      </c>
      <c r="J7" s="1"/>
      <c r="K7" s="14">
        <f>I7-J7</f>
        <v>19</v>
      </c>
      <c r="L7" s="23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E5" sqref="E5"/>
    </sheetView>
  </sheetViews>
  <sheetFormatPr defaultColWidth="9.140625" defaultRowHeight="15"/>
  <cols>
    <col min="3" max="3" width="9.00390625" style="0" customWidth="1"/>
    <col min="5" max="5" width="23.28125" style="48" customWidth="1"/>
  </cols>
  <sheetData>
    <row r="1" ht="18.75">
      <c r="A1" s="32" t="s">
        <v>49</v>
      </c>
    </row>
    <row r="3" spans="1:12" ht="15.75">
      <c r="A3" s="21" t="s">
        <v>12</v>
      </c>
      <c r="B3" s="22" t="s">
        <v>13</v>
      </c>
      <c r="C3" s="22" t="s">
        <v>14</v>
      </c>
      <c r="D3" s="21" t="s">
        <v>15</v>
      </c>
      <c r="E3" s="38" t="s">
        <v>93</v>
      </c>
      <c r="F3" s="21" t="s">
        <v>16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1" t="s">
        <v>22</v>
      </c>
    </row>
    <row r="4" spans="1:12" ht="15">
      <c r="A4" s="1" t="s">
        <v>26</v>
      </c>
      <c r="B4" s="11" t="s">
        <v>43</v>
      </c>
      <c r="C4" s="1" t="s">
        <v>47</v>
      </c>
      <c r="D4" s="12">
        <v>82.2</v>
      </c>
      <c r="E4" s="39" t="s">
        <v>48</v>
      </c>
      <c r="F4" s="1" t="s">
        <v>66</v>
      </c>
      <c r="G4" s="12">
        <v>82.5</v>
      </c>
      <c r="H4" s="13">
        <v>0.3</v>
      </c>
      <c r="I4" s="14">
        <v>25</v>
      </c>
      <c r="J4" s="1"/>
      <c r="K4" s="14">
        <f>I4-J4</f>
        <v>25</v>
      </c>
      <c r="L4" s="23">
        <v>1</v>
      </c>
    </row>
    <row r="5" spans="1:12" ht="15">
      <c r="A5" s="1" t="s">
        <v>26</v>
      </c>
      <c r="B5" s="11" t="s">
        <v>43</v>
      </c>
      <c r="C5" s="1" t="s">
        <v>47</v>
      </c>
      <c r="D5" s="12">
        <v>84.5</v>
      </c>
      <c r="E5" s="39" t="s">
        <v>118</v>
      </c>
      <c r="F5" s="1" t="s">
        <v>66</v>
      </c>
      <c r="G5" s="12">
        <v>85</v>
      </c>
      <c r="H5" s="13">
        <v>0.5</v>
      </c>
      <c r="I5" s="14">
        <v>17</v>
      </c>
      <c r="J5" s="1"/>
      <c r="K5" s="14">
        <f>I5-J5</f>
        <v>17</v>
      </c>
      <c r="L5" s="2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E7" sqref="E7"/>
    </sheetView>
  </sheetViews>
  <sheetFormatPr defaultColWidth="9.140625" defaultRowHeight="15"/>
  <cols>
    <col min="5" max="5" width="24.421875" style="0" customWidth="1"/>
    <col min="13" max="16" width="0" style="0" hidden="1" customWidth="1"/>
  </cols>
  <sheetData>
    <row r="1" ht="21">
      <c r="A1" s="6" t="s">
        <v>51</v>
      </c>
    </row>
    <row r="3" spans="1:16" ht="15.75">
      <c r="A3" s="21" t="s">
        <v>12</v>
      </c>
      <c r="B3" s="22" t="s">
        <v>13</v>
      </c>
      <c r="C3" s="22" t="s">
        <v>14</v>
      </c>
      <c r="D3" s="21" t="s">
        <v>15</v>
      </c>
      <c r="E3" s="38" t="s">
        <v>93</v>
      </c>
      <c r="F3" s="21" t="s">
        <v>16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1" t="s">
        <v>22</v>
      </c>
      <c r="M3" s="9" t="s">
        <v>23</v>
      </c>
      <c r="N3" s="9" t="s">
        <v>24</v>
      </c>
      <c r="P3" s="10" t="s">
        <v>25</v>
      </c>
    </row>
    <row r="4" spans="1:18" ht="15">
      <c r="A4" s="1" t="s">
        <v>26</v>
      </c>
      <c r="B4" s="11" t="s">
        <v>50</v>
      </c>
      <c r="C4" s="1" t="s">
        <v>28</v>
      </c>
      <c r="D4" s="12">
        <v>91.7</v>
      </c>
      <c r="E4" s="39" t="s">
        <v>114</v>
      </c>
      <c r="F4" s="1" t="s">
        <v>44</v>
      </c>
      <c r="G4" s="12" t="e">
        <f>IF(A4="M",N4,M4)</f>
        <v>#VALUE!</v>
      </c>
      <c r="H4" s="13" t="e">
        <f>IF(A4="N",M4-(D4/3*2),N4-D4)</f>
        <v>#VALUE!</v>
      </c>
      <c r="I4" s="14">
        <v>18</v>
      </c>
      <c r="J4" s="1"/>
      <c r="K4" s="14">
        <f>I4-J4</f>
        <v>18</v>
      </c>
      <c r="L4" s="23">
        <v>1</v>
      </c>
      <c r="M4" s="15">
        <f>_xlfn.CEILING.PRECISE(D4*(2/3),2.5)</f>
        <v>62.5</v>
      </c>
      <c r="N4" s="15" t="e">
        <f>_xlfn.CEILING.PRECISE(D4,2.5)</f>
        <v>#VALUE!</v>
      </c>
      <c r="O4" s="15"/>
      <c r="P4" t="s">
        <v>30</v>
      </c>
      <c r="Q4" s="15"/>
      <c r="R4" s="15"/>
    </row>
    <row r="5" spans="1:18" ht="15">
      <c r="A5" s="1" t="s">
        <v>26</v>
      </c>
      <c r="B5" s="11" t="s">
        <v>50</v>
      </c>
      <c r="C5" s="1" t="s">
        <v>28</v>
      </c>
      <c r="D5" s="12">
        <v>94.8</v>
      </c>
      <c r="E5" s="39" t="s">
        <v>115</v>
      </c>
      <c r="F5" s="1" t="s">
        <v>31</v>
      </c>
      <c r="G5" s="12" t="e">
        <f>IF(A5="M",N5,M5)</f>
        <v>#VALUE!</v>
      </c>
      <c r="H5" s="13" t="e">
        <f>IF(A5="N",M5-(D5/3*2),N5-D5)</f>
        <v>#VALUE!</v>
      </c>
      <c r="I5" s="14">
        <v>15</v>
      </c>
      <c r="J5" s="1"/>
      <c r="K5" s="14">
        <f>I5-J5</f>
        <v>15</v>
      </c>
      <c r="L5" s="23">
        <v>2</v>
      </c>
      <c r="M5" s="15">
        <f>_xlfn.CEILING.PRECISE(D5*(2/3),2.5)</f>
        <v>65</v>
      </c>
      <c r="N5" s="15" t="e">
        <f>_xlfn.CEILING.PRECISE(D5,2.5)</f>
        <v>#VALUE!</v>
      </c>
      <c r="O5" s="15"/>
      <c r="P5" t="e">
        <f>IF(A4="M",N4,M4)</f>
        <v>#VALUE!</v>
      </c>
      <c r="Q5" s="15"/>
      <c r="R5" s="15"/>
    </row>
    <row r="6" spans="1:18" ht="15">
      <c r="A6" s="1" t="s">
        <v>26</v>
      </c>
      <c r="B6" s="11" t="s">
        <v>50</v>
      </c>
      <c r="C6" s="1" t="s">
        <v>28</v>
      </c>
      <c r="D6" s="12">
        <v>92</v>
      </c>
      <c r="E6" s="39" t="s">
        <v>116</v>
      </c>
      <c r="F6" s="1" t="s">
        <v>37</v>
      </c>
      <c r="G6" s="12" t="e">
        <f>IF(A6="M",N6,M6)</f>
        <v>#VALUE!</v>
      </c>
      <c r="H6" s="13" t="e">
        <f>IF(A6="N",M6-(D6/3*2),N6-D6)</f>
        <v>#VALUE!</v>
      </c>
      <c r="I6" s="14">
        <v>9</v>
      </c>
      <c r="J6" s="1"/>
      <c r="K6" s="14">
        <f>I6-J6</f>
        <v>9</v>
      </c>
      <c r="L6" s="23">
        <v>3</v>
      </c>
      <c r="M6" s="15">
        <f>_xlfn.CEILING.PRECISE(D6*(2/3),2.5)</f>
        <v>62.5</v>
      </c>
      <c r="N6" s="15" t="e">
        <f>_xlfn.CEILING.PRECISE(D6,2.5)</f>
        <v>#VALUE!</v>
      </c>
      <c r="O6" s="15"/>
      <c r="P6" t="e">
        <f>IF(A4="N",M4-(D4/3*2),N4-D4)</f>
        <v>#VALUE!</v>
      </c>
      <c r="Q6" s="15"/>
      <c r="R6" s="15"/>
    </row>
    <row r="7" spans="1:18" ht="15">
      <c r="A7" s="1" t="s">
        <v>26</v>
      </c>
      <c r="B7" s="11" t="s">
        <v>50</v>
      </c>
      <c r="C7" s="1" t="s">
        <v>28</v>
      </c>
      <c r="D7" s="12">
        <v>89.3</v>
      </c>
      <c r="E7" s="39" t="s">
        <v>117</v>
      </c>
      <c r="F7" s="1" t="s">
        <v>29</v>
      </c>
      <c r="G7" s="12" t="e">
        <f>IF(A7="M",N7,M7)</f>
        <v>#VALUE!</v>
      </c>
      <c r="H7" s="13" t="e">
        <f>IF(A7="N",M7-(D7/3*2),N7-D7)</f>
        <v>#VALUE!</v>
      </c>
      <c r="I7" s="14">
        <v>7</v>
      </c>
      <c r="J7" s="1"/>
      <c r="K7" s="14">
        <f>I7-J7</f>
        <v>7</v>
      </c>
      <c r="L7" s="23">
        <v>4</v>
      </c>
      <c r="M7" s="15">
        <f>_xlfn.CEILING.PRECISE(D7*(2/3),2.5)</f>
        <v>60</v>
      </c>
      <c r="N7" s="15" t="e">
        <f>_xlfn.CEILING.PRECISE(D7,2.5)</f>
        <v>#VALUE!</v>
      </c>
      <c r="O7" s="15"/>
      <c r="P7" t="s">
        <v>33</v>
      </c>
      <c r="Q7" s="15"/>
      <c r="R7" s="1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E5" sqref="E5"/>
    </sheetView>
  </sheetViews>
  <sheetFormatPr defaultColWidth="9.140625" defaultRowHeight="15"/>
  <cols>
    <col min="5" max="5" width="23.7109375" style="0" customWidth="1"/>
  </cols>
  <sheetData>
    <row r="1" ht="21">
      <c r="A1" s="6" t="s">
        <v>52</v>
      </c>
    </row>
    <row r="3" spans="1:12" ht="15.75">
      <c r="A3" s="21" t="s">
        <v>12</v>
      </c>
      <c r="B3" s="22" t="s">
        <v>13</v>
      </c>
      <c r="C3" s="22" t="s">
        <v>14</v>
      </c>
      <c r="D3" s="21" t="s">
        <v>15</v>
      </c>
      <c r="E3" s="38" t="s">
        <v>93</v>
      </c>
      <c r="F3" s="21" t="s">
        <v>16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1" t="s">
        <v>22</v>
      </c>
    </row>
    <row r="4" spans="1:12" ht="15">
      <c r="A4" s="1" t="s">
        <v>26</v>
      </c>
      <c r="B4" s="11" t="s">
        <v>50</v>
      </c>
      <c r="C4" s="1" t="s">
        <v>47</v>
      </c>
      <c r="D4" s="12">
        <v>93.6</v>
      </c>
      <c r="E4" s="39" t="s">
        <v>112</v>
      </c>
      <c r="F4" s="1" t="s">
        <v>53</v>
      </c>
      <c r="G4" s="12">
        <v>95</v>
      </c>
      <c r="H4" s="13">
        <v>1.4</v>
      </c>
      <c r="I4" s="14">
        <v>25</v>
      </c>
      <c r="J4" s="1"/>
      <c r="K4" s="14">
        <f>I4-J4</f>
        <v>25</v>
      </c>
      <c r="L4" s="23">
        <v>1</v>
      </c>
    </row>
    <row r="5" spans="1:12" ht="15">
      <c r="A5" s="1" t="s">
        <v>26</v>
      </c>
      <c r="B5" s="11" t="s">
        <v>50</v>
      </c>
      <c r="C5" s="1" t="s">
        <v>47</v>
      </c>
      <c r="D5" s="12">
        <v>91.7</v>
      </c>
      <c r="E5" s="39" t="s">
        <v>113</v>
      </c>
      <c r="F5" s="1" t="s">
        <v>54</v>
      </c>
      <c r="G5" s="12">
        <v>92.5</v>
      </c>
      <c r="H5" s="13">
        <v>0.8</v>
      </c>
      <c r="I5" s="14">
        <v>25</v>
      </c>
      <c r="J5" s="1"/>
      <c r="K5" s="14">
        <f>I5-J5</f>
        <v>25</v>
      </c>
      <c r="L5" s="2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E9" sqref="E9"/>
    </sheetView>
  </sheetViews>
  <sheetFormatPr defaultColWidth="9.140625" defaultRowHeight="15"/>
  <cols>
    <col min="5" max="5" width="22.00390625" style="0" customWidth="1"/>
    <col min="13" max="16" width="0" style="0" hidden="1" customWidth="1"/>
  </cols>
  <sheetData>
    <row r="1" ht="21">
      <c r="A1" s="6" t="s">
        <v>57</v>
      </c>
    </row>
    <row r="4" spans="1:16" ht="15.75">
      <c r="A4" s="21" t="s">
        <v>12</v>
      </c>
      <c r="B4" s="22" t="s">
        <v>13</v>
      </c>
      <c r="C4" s="22" t="s">
        <v>14</v>
      </c>
      <c r="D4" s="21" t="s">
        <v>15</v>
      </c>
      <c r="E4" s="38" t="s">
        <v>93</v>
      </c>
      <c r="F4" s="21" t="s">
        <v>16</v>
      </c>
      <c r="G4" s="21" t="s">
        <v>17</v>
      </c>
      <c r="H4" s="21" t="s">
        <v>18</v>
      </c>
      <c r="I4" s="21" t="s">
        <v>19</v>
      </c>
      <c r="J4" s="21" t="s">
        <v>20</v>
      </c>
      <c r="K4" s="21" t="s">
        <v>21</v>
      </c>
      <c r="L4" s="21" t="s">
        <v>22</v>
      </c>
      <c r="M4" s="9" t="s">
        <v>23</v>
      </c>
      <c r="N4" s="9" t="s">
        <v>24</v>
      </c>
      <c r="P4" s="10" t="s">
        <v>25</v>
      </c>
    </row>
    <row r="5" spans="1:18" ht="15">
      <c r="A5" s="1" t="s">
        <v>26</v>
      </c>
      <c r="B5" s="11" t="s">
        <v>55</v>
      </c>
      <c r="C5" s="1" t="s">
        <v>28</v>
      </c>
      <c r="D5" s="12">
        <v>101.3</v>
      </c>
      <c r="E5" s="39" t="s">
        <v>121</v>
      </c>
      <c r="F5" s="1" t="s">
        <v>44</v>
      </c>
      <c r="G5" s="12" t="e">
        <f>IF(A5="M",N5,M5)</f>
        <v>#VALUE!</v>
      </c>
      <c r="H5" s="13" t="e">
        <f>IF(A5="N",M5-(D5/3*2),N5-D5)</f>
        <v>#VALUE!</v>
      </c>
      <c r="I5" s="14">
        <v>22</v>
      </c>
      <c r="J5" s="1"/>
      <c r="K5" s="14">
        <f>I5-J5</f>
        <v>22</v>
      </c>
      <c r="L5" s="23">
        <v>1</v>
      </c>
      <c r="M5" s="15">
        <f>_xlfn.CEILING.PRECISE(D5*(2/3),2.5)</f>
        <v>70</v>
      </c>
      <c r="N5" s="15" t="e">
        <f>_xlfn.CEILING.PRECISE(D5,2.5)</f>
        <v>#VALUE!</v>
      </c>
      <c r="O5" s="15"/>
      <c r="P5" t="e">
        <f>IF(#REF!="M",#REF!,#REF!)</f>
        <v>#REF!</v>
      </c>
      <c r="Q5" s="15"/>
      <c r="R5" s="15"/>
    </row>
    <row r="6" spans="1:18" ht="15">
      <c r="A6" s="1" t="s">
        <v>26</v>
      </c>
      <c r="B6" s="11" t="s">
        <v>55</v>
      </c>
      <c r="C6" s="1" t="s">
        <v>28</v>
      </c>
      <c r="D6" s="12">
        <v>101.2</v>
      </c>
      <c r="E6" s="39" t="s">
        <v>122</v>
      </c>
      <c r="F6" s="1" t="s">
        <v>44</v>
      </c>
      <c r="G6" s="12" t="e">
        <f>IF(A6="M",N6,M6)</f>
        <v>#VALUE!</v>
      </c>
      <c r="H6" s="13" t="e">
        <f>IF(A6="N",M6-(D6/3*2),N6-D6)</f>
        <v>#VALUE!</v>
      </c>
      <c r="I6" s="14">
        <v>13</v>
      </c>
      <c r="J6" s="1"/>
      <c r="K6" s="14">
        <f>I6-J6</f>
        <v>13</v>
      </c>
      <c r="L6" s="23">
        <v>2</v>
      </c>
      <c r="M6" s="15">
        <f>_xlfn.CEILING.PRECISE(D6*(2/3),2.5)</f>
        <v>67.5</v>
      </c>
      <c r="N6" s="15" t="e">
        <f>_xlfn.CEILING.PRECISE(D6,2.5)</f>
        <v>#VALUE!</v>
      </c>
      <c r="O6" s="15"/>
      <c r="P6" t="s">
        <v>32</v>
      </c>
      <c r="Q6" s="15"/>
      <c r="R6" s="15"/>
    </row>
    <row r="7" spans="1:18" ht="15">
      <c r="A7" s="1" t="s">
        <v>26</v>
      </c>
      <c r="B7" s="11" t="s">
        <v>55</v>
      </c>
      <c r="C7" s="1" t="s">
        <v>28</v>
      </c>
      <c r="D7" s="12">
        <v>101.5</v>
      </c>
      <c r="E7" s="39" t="s">
        <v>123</v>
      </c>
      <c r="F7" s="1" t="s">
        <v>44</v>
      </c>
      <c r="G7" s="12" t="e">
        <f>IF(A7="M",N7,M7)</f>
        <v>#VALUE!</v>
      </c>
      <c r="H7" s="13" t="e">
        <f>IF(A7="N",M7-(D7/3*2),N7-D7)</f>
        <v>#VALUE!</v>
      </c>
      <c r="I7" s="14">
        <v>4</v>
      </c>
      <c r="J7" s="1"/>
      <c r="K7" s="14">
        <f>I7-J7</f>
        <v>4</v>
      </c>
      <c r="L7" s="23">
        <v>3</v>
      </c>
      <c r="M7" s="15">
        <f>_xlfn.CEILING.PRECISE(D7*(2/3),2.5)</f>
        <v>70</v>
      </c>
      <c r="N7" s="15" t="e">
        <f>_xlfn.CEILING.PRECISE(D7,2.5)</f>
        <v>#VALUE!</v>
      </c>
      <c r="O7" s="15"/>
      <c r="P7" t="e">
        <f>IF(#REF!="N",#REF!-(#REF!/3*2),#REF!-#REF!)</f>
        <v>#REF!</v>
      </c>
      <c r="Q7" s="15"/>
      <c r="R7" s="15"/>
    </row>
    <row r="8" spans="1:18" ht="15">
      <c r="A8" s="1" t="s">
        <v>26</v>
      </c>
      <c r="B8" s="11" t="s">
        <v>55</v>
      </c>
      <c r="C8" s="1" t="s">
        <v>28</v>
      </c>
      <c r="D8" s="12">
        <v>99.4</v>
      </c>
      <c r="E8" s="39" t="s">
        <v>124</v>
      </c>
      <c r="F8" s="1" t="s">
        <v>56</v>
      </c>
      <c r="G8" s="12" t="e">
        <f>IF(A8="M",N8,M8)</f>
        <v>#VALUE!</v>
      </c>
      <c r="H8" s="13" t="e">
        <f>IF(A8="N",M8-(D8/3*2),N8-D8)</f>
        <v>#VALUE!</v>
      </c>
      <c r="I8" s="14">
        <v>2</v>
      </c>
      <c r="J8" s="1"/>
      <c r="K8" s="14">
        <f>I8-J8</f>
        <v>2</v>
      </c>
      <c r="L8" s="23">
        <v>4</v>
      </c>
      <c r="M8" s="15">
        <f>_xlfn.CEILING.PRECISE(D8*(2/3),2.5)</f>
        <v>67.5</v>
      </c>
      <c r="N8" s="15" t="e">
        <f>_xlfn.CEILING.PRECISE(D8,2.5)</f>
        <v>#VALUE!</v>
      </c>
      <c r="O8" s="15"/>
      <c r="P8" t="s">
        <v>33</v>
      </c>
      <c r="Q8" s="15"/>
      <c r="R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Sam015</dc:creator>
  <cp:keywords/>
  <dc:description/>
  <cp:lastModifiedBy>Jari</cp:lastModifiedBy>
  <dcterms:created xsi:type="dcterms:W3CDTF">2013-10-08T14:08:36Z</dcterms:created>
  <dcterms:modified xsi:type="dcterms:W3CDTF">2013-11-27T08:10:05Z</dcterms:modified>
  <cp:category/>
  <cp:version/>
  <cp:contentType/>
  <cp:contentStatus/>
</cp:coreProperties>
</file>